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10.2022\"/>
    </mc:Choice>
  </mc:AlternateContent>
  <xr:revisionPtr revIDLastSave="0" documentId="13_ncr:1_{EB7C474A-8652-4E8D-B07A-F87A6B1743FC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2" i="1" l="1"/>
  <c r="D26" i="1" l="1"/>
  <c r="F37" i="1" l="1"/>
  <c r="F38" i="1"/>
  <c r="F39" i="1"/>
  <c r="F40" i="1"/>
  <c r="F41" i="1"/>
  <c r="F42" i="1"/>
  <c r="F43" i="1"/>
  <c r="F44" i="1"/>
  <c r="F45" i="1"/>
  <c r="F46" i="1"/>
  <c r="F48" i="1"/>
  <c r="F49" i="1"/>
  <c r="F50" i="1"/>
  <c r="F52" i="1"/>
  <c r="F53" i="1"/>
  <c r="F54" i="1"/>
  <c r="F55" i="1"/>
  <c r="F56" i="1"/>
  <c r="F58" i="1"/>
  <c r="F59" i="1"/>
  <c r="F60" i="1"/>
  <c r="F61" i="1"/>
  <c r="F62" i="1"/>
  <c r="F64" i="1"/>
  <c r="F66" i="1"/>
  <c r="F67" i="1"/>
  <c r="F68" i="1"/>
  <c r="F69" i="1"/>
  <c r="F70" i="1"/>
  <c r="F71" i="1"/>
  <c r="F73" i="1"/>
  <c r="F74" i="1"/>
  <c r="F76" i="1"/>
  <c r="F78" i="1"/>
  <c r="F79" i="1"/>
  <c r="F80" i="1"/>
  <c r="F81" i="1"/>
  <c r="F83" i="1"/>
  <c r="F84" i="1"/>
  <c r="F85" i="1"/>
  <c r="F87" i="1"/>
  <c r="F88" i="1"/>
  <c r="F89" i="1"/>
  <c r="F91" i="1"/>
  <c r="B36" i="1" l="1"/>
  <c r="C36" i="1"/>
  <c r="D41" i="1"/>
  <c r="B63" i="1" l="1"/>
  <c r="B75" i="1" l="1"/>
  <c r="B57" i="1"/>
  <c r="D25" i="1" l="1"/>
  <c r="D23" i="1"/>
  <c r="D22" i="1"/>
  <c r="D21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27" i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E4" i="1"/>
  <c r="E20" i="1"/>
  <c r="E28" i="1" l="1"/>
  <c r="E63" i="1" l="1"/>
  <c r="E47" i="1"/>
  <c r="E90" i="1" l="1"/>
  <c r="E86" i="1"/>
  <c r="E82" i="1"/>
  <c r="E75" i="1"/>
  <c r="E77" i="1"/>
  <c r="E72" i="1"/>
  <c r="E65" i="1"/>
  <c r="E57" i="1"/>
  <c r="E51" i="1"/>
  <c r="E36" i="1"/>
  <c r="C90" i="1"/>
  <c r="F90" i="1" s="1"/>
  <c r="B90" i="1"/>
  <c r="C86" i="1"/>
  <c r="B86" i="1"/>
  <c r="C82" i="1"/>
  <c r="F82" i="1" s="1"/>
  <c r="B82" i="1"/>
  <c r="C77" i="1"/>
  <c r="F77" i="1" s="1"/>
  <c r="B77" i="1"/>
  <c r="D80" i="1"/>
  <c r="D83" i="1"/>
  <c r="D84" i="1"/>
  <c r="C75" i="1"/>
  <c r="F75" i="1" s="1"/>
  <c r="C72" i="1"/>
  <c r="B72" i="1"/>
  <c r="C65" i="1"/>
  <c r="F65" i="1" s="1"/>
  <c r="B65" i="1"/>
  <c r="C63" i="1"/>
  <c r="F63" i="1" s="1"/>
  <c r="C57" i="1"/>
  <c r="F57" i="1" s="1"/>
  <c r="C51" i="1"/>
  <c r="F51" i="1" s="1"/>
  <c r="B51" i="1"/>
  <c r="C47" i="1"/>
  <c r="F47" i="1" s="1"/>
  <c r="B47" i="1"/>
  <c r="F72" i="1" l="1"/>
  <c r="E92" i="1"/>
  <c r="F92" i="1" s="1"/>
  <c r="F86" i="1"/>
  <c r="D82" i="1"/>
  <c r="B4" i="1" l="1"/>
  <c r="C4" i="1"/>
  <c r="C20" i="1"/>
  <c r="F20" i="1" l="1"/>
  <c r="D4" i="1"/>
  <c r="C28" i="1"/>
  <c r="B92" i="1"/>
  <c r="D48" i="1"/>
  <c r="F36" i="1"/>
  <c r="F28" i="1" l="1"/>
  <c r="F4" i="1"/>
  <c r="D91" i="1" l="1"/>
  <c r="D90" i="1"/>
  <c r="D89" i="1"/>
  <c r="D87" i="1"/>
  <c r="D86" i="1"/>
  <c r="D85" i="1"/>
  <c r="D79" i="1"/>
  <c r="D78" i="1"/>
  <c r="D77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0" i="1"/>
  <c r="D59" i="1"/>
  <c r="D58" i="1"/>
  <c r="D57" i="1"/>
  <c r="D56" i="1"/>
  <c r="D55" i="1"/>
  <c r="D54" i="1"/>
  <c r="D53" i="1"/>
  <c r="D52" i="1"/>
  <c r="D51" i="1"/>
  <c r="D50" i="1"/>
  <c r="D49" i="1"/>
  <c r="D47" i="1"/>
  <c r="D43" i="1"/>
  <c r="D42" i="1"/>
  <c r="D40" i="1"/>
  <c r="D39" i="1"/>
  <c r="D38" i="1"/>
  <c r="D37" i="1"/>
  <c r="D36" i="1"/>
  <c r="B20" i="1"/>
  <c r="D20" i="1" s="1"/>
  <c r="D92" i="1" l="1"/>
  <c r="B28" i="1"/>
  <c r="D28" i="1" s="1"/>
</calcChain>
</file>

<file path=xl/sharedStrings.xml><?xml version="1.0" encoding="utf-8"?>
<sst xmlns="http://schemas.openxmlformats.org/spreadsheetml/2006/main" count="95" uniqueCount="90">
  <si>
    <t>% исполнения</t>
  </si>
  <si>
    <t>ИТОГО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</si>
  <si>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</si>
  <si>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</si>
  <si>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</si>
  <si>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</si>
  <si>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</si>
  <si>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</si>
  <si>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</si>
  <si>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</si>
  <si>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</si>
  <si>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</si>
  <si>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</si>
  <si>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</si>
  <si>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</si>
  <si>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</si>
  <si>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</si>
  <si>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</si>
  <si>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</si>
  <si>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</si>
  <si>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</si>
  <si>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</si>
  <si>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</si>
  <si>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</si>
  <si>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</si>
  <si>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</si>
  <si>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</si>
  <si>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</si>
  <si>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</si>
  <si>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</si>
  <si>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</si>
  <si>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</si>
  <si>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</si>
  <si>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</si>
  <si>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</si>
  <si>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</si>
  <si>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</si>
  <si>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</si>
  <si>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</si>
  <si>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</si>
  <si>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</si>
  <si>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</si>
  <si>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</si>
  <si>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</si>
  <si>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</si>
  <si>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</si>
  <si>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</si>
  <si>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</si>
  <si>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</si>
  <si>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</si>
  <si>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</si>
  <si>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</si>
  <si>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</si>
  <si>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</si>
  <si>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</si>
  <si>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</si>
  <si>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</si>
  <si>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</si>
  <si>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</si>
  <si>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</si>
  <si>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</si>
  <si>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</si>
  <si>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</si>
  <si>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</si>
  <si>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</si>
  <si>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</si>
  <si>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</si>
  <si>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</si>
  <si>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</si>
  <si>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</si>
  <si>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</si>
  <si>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</si>
  <si>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</si>
  <si>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</si>
  <si>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</si>
  <si>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</si>
  <si>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</si>
  <si>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</si>
  <si>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План на 2022 г.</t>
  </si>
  <si>
    <t xml:space="preserve">                       Исполнение бюджета Орехово-Зуевского городского округа по доходам за 2022 г.  (тыс.руб.)</t>
  </si>
  <si>
    <t>Доходы от приватизации имущества,находящегося в собственности городских округов, в части приватизации нефинансовых активов имущества казны</t>
  </si>
  <si>
    <t>Доходы от продажи квартир , находящихся  в  собственности городских округов</t>
  </si>
  <si>
    <t>Отклонение 2022 от 2021</t>
  </si>
  <si>
    <t xml:space="preserve">                       Исполнение бюджета Орехово-Зуевского городского округа по расходам за 2022 г. (тыс.руб.)</t>
  </si>
  <si>
    <t>Налоги на прибыль,доходы</t>
  </si>
  <si>
    <t xml:space="preserve">Обеспечение проведения выборов и референдумов
</t>
  </si>
  <si>
    <t>Фактически  исполнено на 01.10.2022 г.</t>
  </si>
  <si>
    <t xml:space="preserve">Фактически  исполнено на 01.10.2021 г. </t>
  </si>
  <si>
    <t>ук</t>
  </si>
  <si>
    <t>Фактически  исполнено на 01.10.2021г.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</si>
</sst>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0" fontId="4" fillId="2" borderId="0" xfId="0" applyFont="1" applyFill="1"/>
    <xf numFmtId="4" fontId="2" fillId="2" borderId="0" xfId="0" applyNumberFormat="1" applyFont="1" applyFill="1"/>
    <xf numFmtId="0" fontId="2" fillId="2" borderId="0" xfId="0" applyFont="1" applyFill="1" applyAlignment="1">
      <alignment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  <xf numFmtId="0" fontId="4" fillId="2" borderId="11" xfId="0" applyFont="1" applyFill="1" applyBorder="1" applyAlignment="1">
      <alignment horizontal="left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2"/>
  <sheetViews>
    <sheetView tabSelected="1" topLeftCell="A74" zoomScale="91" zoomScaleNormal="91" workbookViewId="0">
      <selection activeCell="H36" sqref="H36"/>
    </sheetView>
  </sheetViews>
  <sheetFormatPr defaultColWidth="9.140625" defaultRowHeight="15.75" x14ac:dyDescent="0.25"/>
  <cols>
    <col min="1" max="1" width="53.140625" style="4" customWidth="1"/>
    <col min="2" max="2" width="20.28515625" style="4" customWidth="1"/>
    <col min="3" max="3" width="21.28515625" style="4" customWidth="1"/>
    <col min="4" max="4" width="14.7109375" style="4" customWidth="1"/>
    <col min="5" max="5" width="19.85546875" style="4" customWidth="1"/>
    <col min="6" max="6" width="18.85546875" style="4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21" t="s">
        <v>79</v>
      </c>
      <c r="B1" s="21"/>
      <c r="C1" s="21"/>
      <c r="D1" s="21"/>
      <c r="E1" s="21"/>
      <c r="F1" s="21"/>
    </row>
    <row r="2" spans="1:8" ht="30" customHeight="1" x14ac:dyDescent="0.25">
      <c r="A2" s="22"/>
      <c r="B2" s="24" t="s">
        <v>78</v>
      </c>
      <c r="C2" s="26" t="s">
        <v>86</v>
      </c>
      <c r="D2" s="24" t="s">
        <v>0</v>
      </c>
      <c r="E2" s="28" t="s">
        <v>87</v>
      </c>
      <c r="F2" s="30" t="s">
        <v>82</v>
      </c>
    </row>
    <row r="3" spans="1:8" ht="30" customHeight="1" x14ac:dyDescent="0.25">
      <c r="A3" s="23"/>
      <c r="B3" s="25"/>
      <c r="C3" s="27"/>
      <c r="D3" s="25"/>
      <c r="E3" s="29"/>
      <c r="F3" s="31"/>
    </row>
    <row r="4" spans="1:8" s="2" customFormat="1" x14ac:dyDescent="0.25">
      <c r="A4" s="11" t="s">
        <v>88</v>
      </c>
      <c r="B4" s="6">
        <f>SUM(B5:B19)</f>
        <v>5285251.7</v>
      </c>
      <c r="C4" s="6">
        <f>SUM(C5:C19)</f>
        <v>3803340.3</v>
      </c>
      <c r="D4" s="6">
        <f>C4/B4*100</f>
        <v>71.961384544845799</v>
      </c>
      <c r="E4" s="6">
        <f>SUM(E5:E19)</f>
        <v>2953554.5999999996</v>
      </c>
      <c r="F4" s="12">
        <f>C4-E4</f>
        <v>849785.70000000019</v>
      </c>
    </row>
    <row r="5" spans="1:8" x14ac:dyDescent="0.25">
      <c r="A5" s="13" t="s">
        <v>84</v>
      </c>
      <c r="B5" s="5">
        <v>3977919.1</v>
      </c>
      <c r="C5" s="5">
        <v>2796140.8</v>
      </c>
      <c r="D5" s="6">
        <f t="shared" ref="D5:D28" si="0">C5/B5*100</f>
        <v>70.291545144796928</v>
      </c>
      <c r="E5" s="5">
        <v>2043763.7</v>
      </c>
      <c r="F5" s="12">
        <f t="shared" ref="F5:F28" si="1">C5-E5</f>
        <v>752377.09999999986</v>
      </c>
      <c r="H5" s="3"/>
    </row>
    <row r="6" spans="1:8" ht="31.5" x14ac:dyDescent="0.25">
      <c r="A6" s="13" t="s">
        <v>2</v>
      </c>
      <c r="B6" s="5">
        <v>75512</v>
      </c>
      <c r="C6" s="5">
        <v>64957.2</v>
      </c>
      <c r="D6" s="6">
        <f t="shared" si="0"/>
        <v>86.02235406293039</v>
      </c>
      <c r="E6" s="5">
        <v>58097.3</v>
      </c>
      <c r="F6" s="12">
        <f t="shared" si="1"/>
        <v>6859.8999999999942</v>
      </c>
    </row>
    <row r="7" spans="1:8" x14ac:dyDescent="0.25">
      <c r="A7" s="13" t="s">
        <v>3</v>
      </c>
      <c r="B7" s="5">
        <v>506492</v>
      </c>
      <c r="C7" s="5">
        <v>437364.9</v>
      </c>
      <c r="D7" s="6">
        <f t="shared" si="0"/>
        <v>86.351788379678268</v>
      </c>
      <c r="E7" s="5">
        <v>341556</v>
      </c>
      <c r="F7" s="12">
        <f t="shared" si="1"/>
        <v>95808.900000000023</v>
      </c>
    </row>
    <row r="8" spans="1:8" x14ac:dyDescent="0.25">
      <c r="A8" s="13" t="s">
        <v>4</v>
      </c>
      <c r="B8" s="5">
        <v>387594</v>
      </c>
      <c r="C8" s="5">
        <v>171809.2</v>
      </c>
      <c r="D8" s="6">
        <f t="shared" si="0"/>
        <v>44.327105166746648</v>
      </c>
      <c r="E8" s="5">
        <v>165259.9</v>
      </c>
      <c r="F8" s="12">
        <f t="shared" si="1"/>
        <v>6549.3000000000175</v>
      </c>
    </row>
    <row r="9" spans="1:8" x14ac:dyDescent="0.25">
      <c r="A9" s="13" t="s">
        <v>5</v>
      </c>
      <c r="B9" s="5">
        <v>38025</v>
      </c>
      <c r="C9" s="5">
        <v>28383.599999999999</v>
      </c>
      <c r="D9" s="6">
        <f t="shared" si="0"/>
        <v>74.644575936883626</v>
      </c>
      <c r="E9" s="5">
        <v>27349.3</v>
      </c>
      <c r="F9" s="12">
        <f t="shared" si="1"/>
        <v>1034.2999999999993</v>
      </c>
    </row>
    <row r="10" spans="1:8" ht="47.25" x14ac:dyDescent="0.25">
      <c r="A10" s="13" t="s">
        <v>6</v>
      </c>
      <c r="B10" s="5">
        <v>228267.7</v>
      </c>
      <c r="C10" s="5">
        <v>184112.1</v>
      </c>
      <c r="D10" s="6">
        <f t="shared" si="0"/>
        <v>80.656220744327825</v>
      </c>
      <c r="E10" s="5">
        <v>192598.5</v>
      </c>
      <c r="F10" s="12">
        <f t="shared" si="1"/>
        <v>-8486.3999999999942</v>
      </c>
    </row>
    <row r="11" spans="1:8" ht="31.5" x14ac:dyDescent="0.25">
      <c r="A11" s="13" t="s">
        <v>7</v>
      </c>
      <c r="B11" s="5">
        <v>3744.9</v>
      </c>
      <c r="C11" s="5">
        <v>4010.3</v>
      </c>
      <c r="D11" s="6">
        <f t="shared" si="0"/>
        <v>107.08697161472938</v>
      </c>
      <c r="E11" s="5">
        <v>4961.8</v>
      </c>
      <c r="F11" s="12">
        <f t="shared" si="1"/>
        <v>-951.5</v>
      </c>
    </row>
    <row r="12" spans="1:8" ht="31.5" x14ac:dyDescent="0.25">
      <c r="A12" s="13" t="s">
        <v>8</v>
      </c>
      <c r="B12" s="5">
        <v>3487</v>
      </c>
      <c r="C12" s="5">
        <v>3789.8</v>
      </c>
      <c r="D12" s="6">
        <f t="shared" si="0"/>
        <v>108.68368224835103</v>
      </c>
      <c r="E12" s="5">
        <v>32382</v>
      </c>
      <c r="F12" s="12">
        <f t="shared" si="1"/>
        <v>-28592.2</v>
      </c>
    </row>
    <row r="13" spans="1:8" ht="31.5" x14ac:dyDescent="0.25">
      <c r="A13" s="13" t="s">
        <v>81</v>
      </c>
      <c r="B13" s="5">
        <v>2784.5</v>
      </c>
      <c r="C13" s="5">
        <v>2586.8000000000002</v>
      </c>
      <c r="D13" s="6">
        <f t="shared" si="0"/>
        <v>92.899982043454841</v>
      </c>
      <c r="E13" s="5">
        <v>368</v>
      </c>
      <c r="F13" s="12">
        <f t="shared" si="1"/>
        <v>2218.8000000000002</v>
      </c>
    </row>
    <row r="14" spans="1:8" ht="47.25" x14ac:dyDescent="0.25">
      <c r="A14" s="13" t="s">
        <v>9</v>
      </c>
      <c r="B14" s="5">
        <v>7140</v>
      </c>
      <c r="C14" s="5">
        <v>9575.2999999999993</v>
      </c>
      <c r="D14" s="6">
        <f t="shared" si="0"/>
        <v>134.10784313725489</v>
      </c>
      <c r="E14" s="5">
        <v>9710.2000000000007</v>
      </c>
      <c r="F14" s="12">
        <f t="shared" si="1"/>
        <v>-134.90000000000146</v>
      </c>
    </row>
    <row r="15" spans="1:8" ht="78.75" x14ac:dyDescent="0.25">
      <c r="A15" s="13" t="s">
        <v>10</v>
      </c>
      <c r="B15" s="5">
        <v>19992</v>
      </c>
      <c r="C15" s="5">
        <v>29690</v>
      </c>
      <c r="D15" s="6">
        <f t="shared" si="0"/>
        <v>148.50940376150461</v>
      </c>
      <c r="E15" s="5">
        <v>27358.1</v>
      </c>
      <c r="F15" s="12">
        <f t="shared" si="1"/>
        <v>2331.9000000000015</v>
      </c>
    </row>
    <row r="16" spans="1:8" ht="63" x14ac:dyDescent="0.25">
      <c r="A16" s="13" t="s">
        <v>80</v>
      </c>
      <c r="B16" s="5">
        <v>7527.1</v>
      </c>
      <c r="C16" s="5">
        <v>29528.6</v>
      </c>
      <c r="D16" s="6">
        <f t="shared" si="0"/>
        <v>392.29716623932188</v>
      </c>
      <c r="E16" s="5">
        <v>3420.4</v>
      </c>
      <c r="F16" s="12">
        <f t="shared" si="1"/>
        <v>26108.199999999997</v>
      </c>
    </row>
    <row r="17" spans="1:6" ht="47.25" x14ac:dyDescent="0.25">
      <c r="A17" s="13" t="s">
        <v>11</v>
      </c>
      <c r="B17" s="5">
        <v>10500</v>
      </c>
      <c r="C17" s="5">
        <v>27404</v>
      </c>
      <c r="D17" s="6">
        <f t="shared" si="0"/>
        <v>260.99047619047616</v>
      </c>
      <c r="E17" s="5">
        <v>32287.8</v>
      </c>
      <c r="F17" s="12">
        <f t="shared" si="1"/>
        <v>-4883.7999999999993</v>
      </c>
    </row>
    <row r="18" spans="1:6" x14ac:dyDescent="0.25">
      <c r="A18" s="13" t="s">
        <v>12</v>
      </c>
      <c r="B18" s="5">
        <v>16266.4</v>
      </c>
      <c r="C18" s="5">
        <v>13987.7</v>
      </c>
      <c r="D18" s="6">
        <f t="shared" si="0"/>
        <v>85.991368710962476</v>
      </c>
      <c r="E18" s="5">
        <v>14428.6</v>
      </c>
      <c r="F18" s="12">
        <f t="shared" si="1"/>
        <v>-440.89999999999964</v>
      </c>
    </row>
    <row r="19" spans="1:6" x14ac:dyDescent="0.25">
      <c r="A19" s="13" t="s">
        <v>13</v>
      </c>
      <c r="B19" s="5">
        <v>0</v>
      </c>
      <c r="C19" s="5"/>
      <c r="D19" s="6"/>
      <c r="E19" s="5">
        <v>13</v>
      </c>
      <c r="F19" s="12">
        <f t="shared" si="1"/>
        <v>-13</v>
      </c>
    </row>
    <row r="20" spans="1:6" s="2" customFormat="1" x14ac:dyDescent="0.25">
      <c r="A20" s="11" t="s">
        <v>14</v>
      </c>
      <c r="B20" s="6">
        <f>B21+B22+B23+B24+B25+B26+B27</f>
        <v>6930978.5</v>
      </c>
      <c r="C20" s="6">
        <f>C21+C22+C23+C24+C25+C26+C27</f>
        <v>4975712.3</v>
      </c>
      <c r="D20" s="6">
        <f t="shared" si="0"/>
        <v>71.789463782061929</v>
      </c>
      <c r="E20" s="6">
        <f>E21+E22+E23+E24+E25+E26+E27</f>
        <v>3958469.0000000005</v>
      </c>
      <c r="F20" s="12">
        <f t="shared" si="1"/>
        <v>1017243.2999999993</v>
      </c>
    </row>
    <row r="21" spans="1:6" ht="31.5" x14ac:dyDescent="0.25">
      <c r="A21" s="13" t="s">
        <v>15</v>
      </c>
      <c r="B21" s="5">
        <v>3033</v>
      </c>
      <c r="C21" s="5">
        <v>12240.7</v>
      </c>
      <c r="D21" s="6">
        <f t="shared" si="0"/>
        <v>403.5839103198154</v>
      </c>
      <c r="E21" s="5">
        <v>1970.2</v>
      </c>
      <c r="F21" s="12">
        <f t="shared" si="1"/>
        <v>10270.5</v>
      </c>
    </row>
    <row r="22" spans="1:6" ht="31.5" x14ac:dyDescent="0.25">
      <c r="A22" s="13" t="s">
        <v>16</v>
      </c>
      <c r="B22" s="5">
        <v>3386589.1</v>
      </c>
      <c r="C22" s="5">
        <v>2901476.9</v>
      </c>
      <c r="D22" s="6">
        <f t="shared" si="0"/>
        <v>85.675492784170359</v>
      </c>
      <c r="E22" s="5">
        <v>2495593.9</v>
      </c>
      <c r="F22" s="12">
        <f t="shared" si="1"/>
        <v>405883</v>
      </c>
    </row>
    <row r="23" spans="1:6" x14ac:dyDescent="0.25">
      <c r="A23" s="13" t="s">
        <v>17</v>
      </c>
      <c r="B23" s="5">
        <v>116803</v>
      </c>
      <c r="C23" s="5">
        <v>219701.9</v>
      </c>
      <c r="D23" s="6">
        <f t="shared" si="0"/>
        <v>188.09611054510586</v>
      </c>
      <c r="E23" s="5">
        <v>78953.2</v>
      </c>
      <c r="F23" s="12">
        <f t="shared" si="1"/>
        <v>140748.70000000001</v>
      </c>
    </row>
    <row r="24" spans="1:6" x14ac:dyDescent="0.25">
      <c r="A24" s="13" t="s">
        <v>18</v>
      </c>
      <c r="B24" s="5">
        <v>0</v>
      </c>
      <c r="C24" s="14"/>
      <c r="D24" s="6"/>
      <c r="E24" s="5"/>
      <c r="F24" s="12">
        <f t="shared" si="1"/>
        <v>0</v>
      </c>
    </row>
    <row r="25" spans="1:6" ht="31.5" x14ac:dyDescent="0.25">
      <c r="A25" s="13" t="s">
        <v>19</v>
      </c>
      <c r="B25" s="5">
        <v>3399316.4</v>
      </c>
      <c r="C25" s="5">
        <v>1831561.5</v>
      </c>
      <c r="D25" s="6">
        <f t="shared" si="0"/>
        <v>53.880288989868674</v>
      </c>
      <c r="E25" s="5">
        <v>1389113.3</v>
      </c>
      <c r="F25" s="12">
        <f t="shared" si="1"/>
        <v>442448.19999999995</v>
      </c>
    </row>
    <row r="26" spans="1:6" x14ac:dyDescent="0.25">
      <c r="A26" s="13" t="s">
        <v>20</v>
      </c>
      <c r="B26" s="5">
        <v>25237</v>
      </c>
      <c r="C26" s="5">
        <v>35527.5</v>
      </c>
      <c r="D26" s="6">
        <f t="shared" si="0"/>
        <v>140.77544874588895</v>
      </c>
      <c r="E26" s="5">
        <v>30831.8</v>
      </c>
      <c r="F26" s="12">
        <f t="shared" si="1"/>
        <v>4695.7000000000007</v>
      </c>
    </row>
    <row r="27" spans="1:6" x14ac:dyDescent="0.25">
      <c r="A27" s="13" t="s">
        <v>21</v>
      </c>
      <c r="B27" s="5">
        <v>0</v>
      </c>
      <c r="C27" s="5">
        <v>-24796.2</v>
      </c>
      <c r="D27" s="6"/>
      <c r="E27" s="5">
        <v>-37993.4</v>
      </c>
      <c r="F27" s="12">
        <f t="shared" si="1"/>
        <v>13197.2</v>
      </c>
    </row>
    <row r="28" spans="1:6" s="2" customFormat="1" ht="16.5" thickBot="1" x14ac:dyDescent="0.3">
      <c r="A28" s="15" t="s">
        <v>1</v>
      </c>
      <c r="B28" s="7">
        <f>B4+B20</f>
        <v>12216230.199999999</v>
      </c>
      <c r="C28" s="7">
        <f>C4+C20</f>
        <v>8779052.5999999996</v>
      </c>
      <c r="D28" s="7">
        <f t="shared" si="0"/>
        <v>71.863843888599945</v>
      </c>
      <c r="E28" s="7">
        <f>E20+E4</f>
        <v>6912023.5999999996</v>
      </c>
      <c r="F28" s="16">
        <f t="shared" si="1"/>
        <v>1867029</v>
      </c>
    </row>
    <row r="29" spans="1:6" s="2" customFormat="1" x14ac:dyDescent="0.25">
      <c r="A29" s="17"/>
      <c r="B29" s="8"/>
      <c r="C29" s="8"/>
      <c r="D29" s="8"/>
      <c r="E29" s="8"/>
      <c r="F29" s="8"/>
    </row>
    <row r="30" spans="1:6" s="2" customFormat="1" x14ac:dyDescent="0.25">
      <c r="A30" s="17"/>
      <c r="B30" s="8"/>
      <c r="C30" s="8"/>
      <c r="D30" s="8"/>
      <c r="E30" s="8"/>
      <c r="F30" s="8"/>
    </row>
    <row r="32" spans="1:6" ht="21" thickBot="1" x14ac:dyDescent="0.3">
      <c r="A32" s="32" t="s">
        <v>83</v>
      </c>
      <c r="B32" s="32"/>
      <c r="C32" s="32"/>
      <c r="D32" s="32"/>
      <c r="E32" s="32"/>
      <c r="F32" s="32"/>
    </row>
    <row r="33" spans="1:6" ht="16.5" customHeight="1" x14ac:dyDescent="0.25">
      <c r="A33" s="33"/>
      <c r="B33" s="24" t="s">
        <v>78</v>
      </c>
      <c r="C33" s="24" t="s">
        <v>86</v>
      </c>
      <c r="D33" s="24" t="s">
        <v>0</v>
      </c>
      <c r="E33" s="24" t="s">
        <v>89</v>
      </c>
      <c r="F33" s="30" t="s">
        <v>82</v>
      </c>
    </row>
    <row r="34" spans="1:6" ht="44.45" customHeight="1" x14ac:dyDescent="0.25">
      <c r="A34" s="34"/>
      <c r="B34" s="25"/>
      <c r="C34" s="25"/>
      <c r="D34" s="25"/>
      <c r="E34" s="25"/>
      <c r="F34" s="31"/>
    </row>
    <row r="35" spans="1:6" x14ac:dyDescent="0.25">
      <c r="A35" s="11" t="s">
        <v>77</v>
      </c>
      <c r="B35" s="9"/>
      <c r="C35" s="9"/>
      <c r="D35" s="9"/>
      <c r="E35" s="9"/>
      <c r="F35" s="18"/>
    </row>
    <row r="36" spans="1:6" x14ac:dyDescent="0.25">
      <c r="A36" s="11" t="s">
        <v>22</v>
      </c>
      <c r="B36" s="6">
        <f>B37+B38+B39+B40+B42+B43+B41</f>
        <v>1016564.1000000001</v>
      </c>
      <c r="C36" s="6">
        <f>C37+C38+C39+C40+C42+C43+C41</f>
        <v>666057.70000000007</v>
      </c>
      <c r="D36" s="6">
        <f>(C36/B36)*100</f>
        <v>65.520482181103972</v>
      </c>
      <c r="E36" s="6">
        <f>E37+E38+E39+E40+E42+E43</f>
        <v>595919.69999999995</v>
      </c>
      <c r="F36" s="12">
        <f>C36-E36</f>
        <v>70138.000000000116</v>
      </c>
    </row>
    <row r="37" spans="1:6" ht="47.25" x14ac:dyDescent="0.25">
      <c r="A37" s="13" t="s">
        <v>23</v>
      </c>
      <c r="B37" s="5">
        <v>2466</v>
      </c>
      <c r="C37" s="5">
        <v>1690.4</v>
      </c>
      <c r="D37" s="6">
        <f t="shared" ref="D37:D92" si="2">(C37/B37)*100</f>
        <v>68.548256285482566</v>
      </c>
      <c r="E37" s="5">
        <v>1915.7</v>
      </c>
      <c r="F37" s="12">
        <f t="shared" ref="F37:F91" si="3">C37-E37</f>
        <v>-225.29999999999995</v>
      </c>
    </row>
    <row r="38" spans="1:6" ht="63" x14ac:dyDescent="0.25">
      <c r="A38" s="13" t="s">
        <v>24</v>
      </c>
      <c r="B38" s="5">
        <v>7602.2</v>
      </c>
      <c r="C38" s="5">
        <v>4471.3999999999996</v>
      </c>
      <c r="D38" s="6">
        <f t="shared" si="2"/>
        <v>58.817184499223906</v>
      </c>
      <c r="E38" s="5">
        <v>5646.9</v>
      </c>
      <c r="F38" s="12">
        <f t="shared" si="3"/>
        <v>-1175.5</v>
      </c>
    </row>
    <row r="39" spans="1:6" ht="63" x14ac:dyDescent="0.25">
      <c r="A39" s="13" t="s">
        <v>25</v>
      </c>
      <c r="B39" s="5">
        <v>310004.09999999998</v>
      </c>
      <c r="C39" s="5">
        <v>189832.3</v>
      </c>
      <c r="D39" s="6">
        <f t="shared" si="2"/>
        <v>61.235415918692695</v>
      </c>
      <c r="E39" s="5">
        <v>183562.6</v>
      </c>
      <c r="F39" s="12">
        <f t="shared" si="3"/>
        <v>6269.6999999999825</v>
      </c>
    </row>
    <row r="40" spans="1:6" ht="47.25" x14ac:dyDescent="0.25">
      <c r="A40" s="13" t="s">
        <v>26</v>
      </c>
      <c r="B40" s="5">
        <v>42315.1</v>
      </c>
      <c r="C40" s="5">
        <v>29435.8</v>
      </c>
      <c r="D40" s="6">
        <f t="shared" si="2"/>
        <v>69.563347362998087</v>
      </c>
      <c r="E40" s="5">
        <v>28739.8</v>
      </c>
      <c r="F40" s="12">
        <f t="shared" si="3"/>
        <v>696</v>
      </c>
    </row>
    <row r="41" spans="1:6" ht="18" customHeight="1" x14ac:dyDescent="0.25">
      <c r="A41" s="19" t="s">
        <v>85</v>
      </c>
      <c r="B41" s="5">
        <v>2293.8000000000002</v>
      </c>
      <c r="C41" s="5">
        <v>2283.9</v>
      </c>
      <c r="D41" s="6">
        <f t="shared" ref="D41" si="4">(C41/B41)*100</f>
        <v>99.568401778707809</v>
      </c>
      <c r="E41" s="5">
        <v>0</v>
      </c>
      <c r="F41" s="12">
        <f t="shared" si="3"/>
        <v>2283.9</v>
      </c>
    </row>
    <row r="42" spans="1:6" x14ac:dyDescent="0.25">
      <c r="A42" s="13" t="s">
        <v>27</v>
      </c>
      <c r="B42" s="5">
        <v>420.6</v>
      </c>
      <c r="C42" s="5">
        <v>0</v>
      </c>
      <c r="D42" s="6">
        <f t="shared" si="2"/>
        <v>0</v>
      </c>
      <c r="E42" s="5">
        <v>0</v>
      </c>
      <c r="F42" s="12">
        <f t="shared" si="3"/>
        <v>0</v>
      </c>
    </row>
    <row r="43" spans="1:6" x14ac:dyDescent="0.25">
      <c r="A43" s="13" t="s">
        <v>28</v>
      </c>
      <c r="B43" s="5">
        <v>651462.30000000005</v>
      </c>
      <c r="C43" s="5">
        <v>438343.9</v>
      </c>
      <c r="D43" s="6">
        <f t="shared" si="2"/>
        <v>67.286149942982121</v>
      </c>
      <c r="E43" s="5">
        <v>376054.7</v>
      </c>
      <c r="F43" s="12">
        <f t="shared" si="3"/>
        <v>62289.200000000012</v>
      </c>
    </row>
    <row r="44" spans="1:6" hidden="1" x14ac:dyDescent="0.25">
      <c r="A44" s="11" t="s">
        <v>29</v>
      </c>
      <c r="B44" s="6">
        <v>0</v>
      </c>
      <c r="C44" s="6">
        <v>0</v>
      </c>
      <c r="D44" s="6">
        <v>0</v>
      </c>
      <c r="E44" s="6"/>
      <c r="F44" s="12">
        <f t="shared" si="3"/>
        <v>0</v>
      </c>
    </row>
    <row r="45" spans="1:6" hidden="1" x14ac:dyDescent="0.25">
      <c r="A45" s="13" t="s">
        <v>30</v>
      </c>
      <c r="B45" s="5">
        <v>0</v>
      </c>
      <c r="C45" s="5">
        <v>0</v>
      </c>
      <c r="D45" s="5">
        <v>0</v>
      </c>
      <c r="E45" s="5"/>
      <c r="F45" s="12">
        <f t="shared" si="3"/>
        <v>0</v>
      </c>
    </row>
    <row r="46" spans="1:6" hidden="1" x14ac:dyDescent="0.25">
      <c r="A46" s="13" t="s">
        <v>31</v>
      </c>
      <c r="B46" s="5">
        <v>0</v>
      </c>
      <c r="C46" s="5">
        <v>0</v>
      </c>
      <c r="D46" s="6">
        <v>0</v>
      </c>
      <c r="E46" s="5"/>
      <c r="F46" s="12">
        <f t="shared" si="3"/>
        <v>0</v>
      </c>
    </row>
    <row r="47" spans="1:6" ht="31.5" x14ac:dyDescent="0.25">
      <c r="A47" s="11" t="s">
        <v>32</v>
      </c>
      <c r="B47" s="6">
        <f>B48+B49+B50</f>
        <v>113074.1</v>
      </c>
      <c r="C47" s="6">
        <f>C48+C49+C50</f>
        <v>88074</v>
      </c>
      <c r="D47" s="6">
        <f t="shared" si="2"/>
        <v>77.890516042135189</v>
      </c>
      <c r="E47" s="6">
        <f>E48+E50+E49</f>
        <v>71461.400000000009</v>
      </c>
      <c r="F47" s="12">
        <f t="shared" si="3"/>
        <v>16612.599999999991</v>
      </c>
    </row>
    <row r="48" spans="1:6" x14ac:dyDescent="0.25">
      <c r="A48" s="13" t="s">
        <v>75</v>
      </c>
      <c r="B48" s="5">
        <v>58846.8</v>
      </c>
      <c r="C48" s="5">
        <v>50853.599999999999</v>
      </c>
      <c r="D48" s="6">
        <f t="shared" si="2"/>
        <v>86.416933461122767</v>
      </c>
      <c r="E48" s="5">
        <v>45935.5</v>
      </c>
      <c r="F48" s="12">
        <f t="shared" si="3"/>
        <v>4918.0999999999985</v>
      </c>
    </row>
    <row r="49" spans="1:6" ht="47.25" x14ac:dyDescent="0.25">
      <c r="A49" s="13" t="s">
        <v>76</v>
      </c>
      <c r="B49" s="5">
        <v>11458.3</v>
      </c>
      <c r="C49" s="5">
        <v>4417.7</v>
      </c>
      <c r="D49" s="6">
        <f t="shared" si="2"/>
        <v>38.554584886065122</v>
      </c>
      <c r="E49" s="5">
        <v>3490.8</v>
      </c>
      <c r="F49" s="12">
        <f t="shared" si="3"/>
        <v>926.89999999999964</v>
      </c>
    </row>
    <row r="50" spans="1:6" ht="31.5" x14ac:dyDescent="0.25">
      <c r="A50" s="13" t="s">
        <v>33</v>
      </c>
      <c r="B50" s="5">
        <v>42769</v>
      </c>
      <c r="C50" s="5">
        <v>32802.699999999997</v>
      </c>
      <c r="D50" s="6">
        <f t="shared" si="2"/>
        <v>76.697374266407905</v>
      </c>
      <c r="E50" s="5">
        <v>22035.1</v>
      </c>
      <c r="F50" s="12">
        <f t="shared" si="3"/>
        <v>10767.599999999999</v>
      </c>
    </row>
    <row r="51" spans="1:6" x14ac:dyDescent="0.25">
      <c r="A51" s="11" t="s">
        <v>34</v>
      </c>
      <c r="B51" s="6">
        <f>B52+B53+B54+B55+B56</f>
        <v>624790</v>
      </c>
      <c r="C51" s="6">
        <f>C52+C53+C54+C55+C56</f>
        <v>399596.39999999997</v>
      </c>
      <c r="D51" s="6">
        <f t="shared" si="2"/>
        <v>63.956913522943701</v>
      </c>
      <c r="E51" s="6">
        <f>E52+E53+E54+E55+E56</f>
        <v>429333.60000000003</v>
      </c>
      <c r="F51" s="12">
        <f t="shared" si="3"/>
        <v>-29737.20000000007</v>
      </c>
    </row>
    <row r="52" spans="1:6" x14ac:dyDescent="0.25">
      <c r="A52" s="13" t="s">
        <v>35</v>
      </c>
      <c r="B52" s="5">
        <v>11263.8</v>
      </c>
      <c r="C52" s="5">
        <v>6514.5</v>
      </c>
      <c r="D52" s="6">
        <f t="shared" si="2"/>
        <v>57.835721514941675</v>
      </c>
      <c r="E52" s="5">
        <v>5639.4</v>
      </c>
      <c r="F52" s="12">
        <f t="shared" si="3"/>
        <v>875.10000000000036</v>
      </c>
    </row>
    <row r="53" spans="1:6" x14ac:dyDescent="0.25">
      <c r="A53" s="13" t="s">
        <v>36</v>
      </c>
      <c r="B53" s="5">
        <v>870.7</v>
      </c>
      <c r="C53" s="5">
        <v>395.8</v>
      </c>
      <c r="D53" s="6">
        <f t="shared" si="2"/>
        <v>45.45767773056162</v>
      </c>
      <c r="E53" s="5">
        <v>48477.9</v>
      </c>
      <c r="F53" s="12">
        <f t="shared" si="3"/>
        <v>-48082.1</v>
      </c>
    </row>
    <row r="54" spans="1:6" x14ac:dyDescent="0.25">
      <c r="A54" s="13" t="s">
        <v>37</v>
      </c>
      <c r="B54" s="5">
        <v>599536.9</v>
      </c>
      <c r="C54" s="5">
        <v>386207.5</v>
      </c>
      <c r="D54" s="6">
        <f t="shared" si="2"/>
        <v>64.417636345652781</v>
      </c>
      <c r="E54" s="5">
        <v>346670.9</v>
      </c>
      <c r="F54" s="12">
        <f t="shared" si="3"/>
        <v>39536.599999999977</v>
      </c>
    </row>
    <row r="55" spans="1:6" x14ac:dyDescent="0.25">
      <c r="A55" s="13" t="s">
        <v>38</v>
      </c>
      <c r="B55" s="5">
        <v>8511.4</v>
      </c>
      <c r="C55" s="5">
        <v>4920</v>
      </c>
      <c r="D55" s="6">
        <f t="shared" si="2"/>
        <v>57.804826468031109</v>
      </c>
      <c r="E55" s="5">
        <v>20988.5</v>
      </c>
      <c r="F55" s="12">
        <f t="shared" si="3"/>
        <v>-16068.5</v>
      </c>
    </row>
    <row r="56" spans="1:6" ht="31.5" x14ac:dyDescent="0.25">
      <c r="A56" s="13" t="s">
        <v>39</v>
      </c>
      <c r="B56" s="5">
        <v>4607.2</v>
      </c>
      <c r="C56" s="5">
        <v>1558.6</v>
      </c>
      <c r="D56" s="6">
        <f t="shared" si="2"/>
        <v>33.829657926723385</v>
      </c>
      <c r="E56" s="5">
        <v>7556.9</v>
      </c>
      <c r="F56" s="12">
        <f t="shared" si="3"/>
        <v>-5998.2999999999993</v>
      </c>
    </row>
    <row r="57" spans="1:6" x14ac:dyDescent="0.25">
      <c r="A57" s="11" t="s">
        <v>40</v>
      </c>
      <c r="B57" s="6">
        <f>B58+B59+B60+B61+B62</f>
        <v>2450947.1</v>
      </c>
      <c r="C57" s="6">
        <f>C58+C59+C60+C61+C62</f>
        <v>1374127.6</v>
      </c>
      <c r="D57" s="6">
        <f t="shared" si="2"/>
        <v>56.065167624384884</v>
      </c>
      <c r="E57" s="6">
        <f>E58+E59+E60+E61+E62</f>
        <v>1040591.7</v>
      </c>
      <c r="F57" s="12">
        <f t="shared" si="3"/>
        <v>333535.90000000014</v>
      </c>
    </row>
    <row r="58" spans="1:6" x14ac:dyDescent="0.25">
      <c r="A58" s="13" t="s">
        <v>41</v>
      </c>
      <c r="B58" s="5">
        <v>600495.9</v>
      </c>
      <c r="C58" s="5">
        <v>290486.5</v>
      </c>
      <c r="D58" s="6">
        <f t="shared" si="2"/>
        <v>48.374435195977192</v>
      </c>
      <c r="E58" s="5">
        <v>115821.9</v>
      </c>
      <c r="F58" s="12">
        <f t="shared" si="3"/>
        <v>174664.6</v>
      </c>
    </row>
    <row r="59" spans="1:6" x14ac:dyDescent="0.25">
      <c r="A59" s="13" t="s">
        <v>42</v>
      </c>
      <c r="B59" s="5">
        <v>188586.5</v>
      </c>
      <c r="C59" s="5">
        <v>145665.9</v>
      </c>
      <c r="D59" s="6">
        <f t="shared" si="2"/>
        <v>77.240894761820172</v>
      </c>
      <c r="E59" s="5">
        <v>130566.3</v>
      </c>
      <c r="F59" s="12">
        <f t="shared" si="3"/>
        <v>15099.599999999991</v>
      </c>
    </row>
    <row r="60" spans="1:6" x14ac:dyDescent="0.25">
      <c r="A60" s="13" t="s">
        <v>43</v>
      </c>
      <c r="B60" s="5">
        <v>1161959</v>
      </c>
      <c r="C60" s="5">
        <v>605958.1</v>
      </c>
      <c r="D60" s="6">
        <f t="shared" si="2"/>
        <v>52.149697192413846</v>
      </c>
      <c r="E60" s="5">
        <v>550722.30000000005</v>
      </c>
      <c r="F60" s="12">
        <f t="shared" si="3"/>
        <v>55235.79999999993</v>
      </c>
    </row>
    <row r="61" spans="1:6" ht="31.5" x14ac:dyDescent="0.25">
      <c r="A61" s="13" t="s">
        <v>44</v>
      </c>
      <c r="B61" s="5">
        <v>0</v>
      </c>
      <c r="C61" s="5">
        <v>0</v>
      </c>
      <c r="D61" s="6">
        <v>0</v>
      </c>
      <c r="E61" s="5">
        <v>0</v>
      </c>
      <c r="F61" s="12">
        <f t="shared" si="3"/>
        <v>0</v>
      </c>
    </row>
    <row r="62" spans="1:6" ht="31.5" x14ac:dyDescent="0.25">
      <c r="A62" s="13" t="s">
        <v>45</v>
      </c>
      <c r="B62" s="5">
        <v>499905.7</v>
      </c>
      <c r="C62" s="5">
        <v>332017.09999999998</v>
      </c>
      <c r="D62" s="6">
        <f t="shared" si="2"/>
        <v>66.415946047424541</v>
      </c>
      <c r="E62" s="5">
        <v>243481.2</v>
      </c>
      <c r="F62" s="12">
        <f t="shared" si="3"/>
        <v>88535.899999999965</v>
      </c>
    </row>
    <row r="63" spans="1:6" x14ac:dyDescent="0.25">
      <c r="A63" s="11" t="s">
        <v>46</v>
      </c>
      <c r="B63" s="6">
        <f>B64</f>
        <v>738898.8</v>
      </c>
      <c r="C63" s="6">
        <f>C64</f>
        <v>264212.40000000002</v>
      </c>
      <c r="D63" s="6">
        <f t="shared" si="2"/>
        <v>35.757589537295232</v>
      </c>
      <c r="E63" s="6">
        <f>E64</f>
        <v>29647.9</v>
      </c>
      <c r="F63" s="12">
        <f t="shared" si="3"/>
        <v>234564.50000000003</v>
      </c>
    </row>
    <row r="64" spans="1:6" ht="31.5" x14ac:dyDescent="0.25">
      <c r="A64" s="13" t="s">
        <v>47</v>
      </c>
      <c r="B64" s="5">
        <v>738898.8</v>
      </c>
      <c r="C64" s="5">
        <v>264212.40000000002</v>
      </c>
      <c r="D64" s="6">
        <f t="shared" si="2"/>
        <v>35.757589537295232</v>
      </c>
      <c r="E64" s="5">
        <v>29647.9</v>
      </c>
      <c r="F64" s="12">
        <f t="shared" si="3"/>
        <v>234564.50000000003</v>
      </c>
    </row>
    <row r="65" spans="1:6" x14ac:dyDescent="0.25">
      <c r="A65" s="11" t="s">
        <v>48</v>
      </c>
      <c r="B65" s="6">
        <f>B66+B67+B68+B69+B70+B71</f>
        <v>6326716.1000000015</v>
      </c>
      <c r="C65" s="6">
        <f>C66+C67+C68+C69+C70+C71</f>
        <v>4446932.0999999996</v>
      </c>
      <c r="D65" s="6">
        <f t="shared" si="2"/>
        <v>70.288156283794663</v>
      </c>
      <c r="E65" s="6">
        <f>E66+E67+E68+E69+E70+E71</f>
        <v>3881849.9</v>
      </c>
      <c r="F65" s="12">
        <f t="shared" si="3"/>
        <v>565082.19999999972</v>
      </c>
    </row>
    <row r="66" spans="1:6" x14ac:dyDescent="0.25">
      <c r="A66" s="13" t="s">
        <v>49</v>
      </c>
      <c r="B66" s="5">
        <v>1629382.6</v>
      </c>
      <c r="C66" s="5">
        <v>1237235.6000000001</v>
      </c>
      <c r="D66" s="6">
        <f t="shared" si="2"/>
        <v>75.932785829430117</v>
      </c>
      <c r="E66" s="5">
        <v>1199262.5</v>
      </c>
      <c r="F66" s="12">
        <f t="shared" si="3"/>
        <v>37973.100000000093</v>
      </c>
    </row>
    <row r="67" spans="1:6" x14ac:dyDescent="0.25">
      <c r="A67" s="13" t="s">
        <v>50</v>
      </c>
      <c r="B67" s="5">
        <v>4167107.7</v>
      </c>
      <c r="C67" s="5">
        <v>2818361.1</v>
      </c>
      <c r="D67" s="6">
        <f t="shared" si="2"/>
        <v>67.633507528495116</v>
      </c>
      <c r="E67" s="5">
        <v>2313725.1</v>
      </c>
      <c r="F67" s="12">
        <f t="shared" si="3"/>
        <v>504636</v>
      </c>
    </row>
    <row r="68" spans="1:6" x14ac:dyDescent="0.25">
      <c r="A68" s="13" t="s">
        <v>51</v>
      </c>
      <c r="B68" s="5">
        <v>441551.8</v>
      </c>
      <c r="C68" s="5">
        <v>321549.90000000002</v>
      </c>
      <c r="D68" s="6">
        <f t="shared" si="2"/>
        <v>72.822690338936454</v>
      </c>
      <c r="E68" s="5">
        <v>302230</v>
      </c>
      <c r="F68" s="12">
        <f t="shared" si="3"/>
        <v>19319.900000000023</v>
      </c>
    </row>
    <row r="69" spans="1:6" ht="31.5" x14ac:dyDescent="0.25">
      <c r="A69" s="13" t="s">
        <v>52</v>
      </c>
      <c r="B69" s="5">
        <v>19118.2</v>
      </c>
      <c r="C69" s="5">
        <v>12842.3</v>
      </c>
      <c r="D69" s="6">
        <f t="shared" si="2"/>
        <v>67.173164837693918</v>
      </c>
      <c r="E69" s="5">
        <v>9760.9</v>
      </c>
      <c r="F69" s="12">
        <f t="shared" si="3"/>
        <v>3081.3999999999996</v>
      </c>
    </row>
    <row r="70" spans="1:6" x14ac:dyDescent="0.25">
      <c r="A70" s="13" t="s">
        <v>53</v>
      </c>
      <c r="B70" s="5">
        <v>42663.9</v>
      </c>
      <c r="C70" s="5">
        <v>34985.599999999999</v>
      </c>
      <c r="D70" s="6">
        <f t="shared" si="2"/>
        <v>82.002817370188836</v>
      </c>
      <c r="E70" s="5">
        <v>38258.9</v>
      </c>
      <c r="F70" s="12">
        <f t="shared" si="3"/>
        <v>-3273.3000000000029</v>
      </c>
    </row>
    <row r="71" spans="1:6" x14ac:dyDescent="0.25">
      <c r="A71" s="13" t="s">
        <v>54</v>
      </c>
      <c r="B71" s="5">
        <v>26891.9</v>
      </c>
      <c r="C71" s="5">
        <v>21957.599999999999</v>
      </c>
      <c r="D71" s="6">
        <f t="shared" si="2"/>
        <v>81.651352265923933</v>
      </c>
      <c r="E71" s="5">
        <v>18612.5</v>
      </c>
      <c r="F71" s="12">
        <f t="shared" si="3"/>
        <v>3345.0999999999985</v>
      </c>
    </row>
    <row r="72" spans="1:6" x14ac:dyDescent="0.25">
      <c r="A72" s="11" t="s">
        <v>55</v>
      </c>
      <c r="B72" s="6">
        <f>B73+B74</f>
        <v>441496.2</v>
      </c>
      <c r="C72" s="6">
        <f>C73+C74</f>
        <v>319119.2</v>
      </c>
      <c r="D72" s="6">
        <f t="shared" si="2"/>
        <v>72.281301628417182</v>
      </c>
      <c r="E72" s="6">
        <f>E73+E74</f>
        <v>358094.89999999997</v>
      </c>
      <c r="F72" s="12">
        <f t="shared" si="3"/>
        <v>-38975.699999999953</v>
      </c>
    </row>
    <row r="73" spans="1:6" x14ac:dyDescent="0.25">
      <c r="A73" s="13" t="s">
        <v>56</v>
      </c>
      <c r="B73" s="5">
        <v>421745</v>
      </c>
      <c r="C73" s="5">
        <v>305776.40000000002</v>
      </c>
      <c r="D73" s="6">
        <f t="shared" si="2"/>
        <v>72.50267341640091</v>
      </c>
      <c r="E73" s="5">
        <v>344715.1</v>
      </c>
      <c r="F73" s="12">
        <f t="shared" si="3"/>
        <v>-38938.699999999953</v>
      </c>
    </row>
    <row r="74" spans="1:6" ht="31.5" x14ac:dyDescent="0.25">
      <c r="A74" s="13" t="s">
        <v>57</v>
      </c>
      <c r="B74" s="5">
        <v>19751.2</v>
      </c>
      <c r="C74" s="5">
        <v>13342.8</v>
      </c>
      <c r="D74" s="6">
        <f t="shared" si="2"/>
        <v>67.554376442950286</v>
      </c>
      <c r="E74" s="5">
        <v>13379.8</v>
      </c>
      <c r="F74" s="12">
        <f t="shared" si="3"/>
        <v>-37</v>
      </c>
    </row>
    <row r="75" spans="1:6" x14ac:dyDescent="0.25">
      <c r="A75" s="11" t="s">
        <v>58</v>
      </c>
      <c r="B75" s="6">
        <f>B76</f>
        <v>2268</v>
      </c>
      <c r="C75" s="6">
        <f>C76</f>
        <v>1320</v>
      </c>
      <c r="D75" s="6">
        <v>0</v>
      </c>
      <c r="E75" s="6">
        <f>E76</f>
        <v>4404</v>
      </c>
      <c r="F75" s="12">
        <f t="shared" si="3"/>
        <v>-3084</v>
      </c>
    </row>
    <row r="76" spans="1:6" x14ac:dyDescent="0.25">
      <c r="A76" s="13" t="s">
        <v>59</v>
      </c>
      <c r="B76" s="5">
        <v>2268</v>
      </c>
      <c r="C76" s="5">
        <v>1320</v>
      </c>
      <c r="D76" s="5">
        <v>0</v>
      </c>
      <c r="E76" s="5">
        <v>4404</v>
      </c>
      <c r="F76" s="12">
        <f t="shared" si="3"/>
        <v>-3084</v>
      </c>
    </row>
    <row r="77" spans="1:6" x14ac:dyDescent="0.25">
      <c r="A77" s="11" t="s">
        <v>60</v>
      </c>
      <c r="B77" s="6">
        <f>B78+B79+B80+B81</f>
        <v>440433.19999999995</v>
      </c>
      <c r="C77" s="6">
        <f>C78+C79+C80+C81</f>
        <v>238303.09999999998</v>
      </c>
      <c r="D77" s="6">
        <f t="shared" si="2"/>
        <v>54.106525121176155</v>
      </c>
      <c r="E77" s="6">
        <f>E78+E79+E80+E81</f>
        <v>250956.09999999998</v>
      </c>
      <c r="F77" s="12">
        <f t="shared" si="3"/>
        <v>-12653</v>
      </c>
    </row>
    <row r="78" spans="1:6" x14ac:dyDescent="0.25">
      <c r="A78" s="13" t="s">
        <v>61</v>
      </c>
      <c r="B78" s="5">
        <v>29232.799999999999</v>
      </c>
      <c r="C78" s="5">
        <v>18400.900000000001</v>
      </c>
      <c r="D78" s="6">
        <f t="shared" si="2"/>
        <v>62.946074272734741</v>
      </c>
      <c r="E78" s="5">
        <v>18455</v>
      </c>
      <c r="F78" s="12">
        <f t="shared" si="3"/>
        <v>-54.099999999998545</v>
      </c>
    </row>
    <row r="79" spans="1:6" x14ac:dyDescent="0.25">
      <c r="A79" s="13" t="s">
        <v>73</v>
      </c>
      <c r="B79" s="5">
        <v>196911.1</v>
      </c>
      <c r="C79" s="5">
        <v>111892.4</v>
      </c>
      <c r="D79" s="6">
        <f t="shared" si="2"/>
        <v>56.823815417211108</v>
      </c>
      <c r="E79" s="5">
        <v>145504.5</v>
      </c>
      <c r="F79" s="12">
        <f t="shared" si="3"/>
        <v>-33612.100000000006</v>
      </c>
    </row>
    <row r="80" spans="1:6" x14ac:dyDescent="0.25">
      <c r="A80" s="13" t="s">
        <v>62</v>
      </c>
      <c r="B80" s="5">
        <v>214289.3</v>
      </c>
      <c r="C80" s="5">
        <v>108009.8</v>
      </c>
      <c r="D80" s="6">
        <f t="shared" si="2"/>
        <v>50.403729910919495</v>
      </c>
      <c r="E80" s="5">
        <v>86942.3</v>
      </c>
      <c r="F80" s="12">
        <f t="shared" si="3"/>
        <v>21067.5</v>
      </c>
    </row>
    <row r="81" spans="1:6" x14ac:dyDescent="0.25">
      <c r="A81" s="13" t="s">
        <v>63</v>
      </c>
      <c r="B81" s="5">
        <v>0</v>
      </c>
      <c r="C81" s="5">
        <v>0</v>
      </c>
      <c r="D81" s="6">
        <v>0</v>
      </c>
      <c r="E81" s="5">
        <v>54.3</v>
      </c>
      <c r="F81" s="12">
        <f t="shared" si="3"/>
        <v>-54.3</v>
      </c>
    </row>
    <row r="82" spans="1:6" x14ac:dyDescent="0.25">
      <c r="A82" s="11" t="s">
        <v>64</v>
      </c>
      <c r="B82" s="6">
        <f>B83+B84+B85</f>
        <v>1001026.6000000001</v>
      </c>
      <c r="C82" s="6">
        <f>C83+C84+C85</f>
        <v>555182.80000000005</v>
      </c>
      <c r="D82" s="6">
        <f t="shared" si="2"/>
        <v>55.461343384881076</v>
      </c>
      <c r="E82" s="6">
        <f>E83+E84+E85</f>
        <v>321023.3</v>
      </c>
      <c r="F82" s="12">
        <f t="shared" si="3"/>
        <v>234159.50000000006</v>
      </c>
    </row>
    <row r="83" spans="1:6" x14ac:dyDescent="0.25">
      <c r="A83" s="13" t="s">
        <v>65</v>
      </c>
      <c r="B83" s="5">
        <v>220651.3</v>
      </c>
      <c r="C83" s="5">
        <v>160968.20000000001</v>
      </c>
      <c r="D83" s="6">
        <f t="shared" si="2"/>
        <v>72.951394349364818</v>
      </c>
      <c r="E83" s="5">
        <v>180176.9</v>
      </c>
      <c r="F83" s="12">
        <f t="shared" si="3"/>
        <v>-19208.699999999983</v>
      </c>
    </row>
    <row r="84" spans="1:6" x14ac:dyDescent="0.25">
      <c r="A84" s="13" t="s">
        <v>66</v>
      </c>
      <c r="B84" s="5">
        <v>573700</v>
      </c>
      <c r="C84" s="5">
        <v>239153.2</v>
      </c>
      <c r="D84" s="6">
        <f t="shared" si="2"/>
        <v>41.686107721805826</v>
      </c>
      <c r="E84" s="5">
        <v>2664.6</v>
      </c>
      <c r="F84" s="12">
        <f t="shared" si="3"/>
        <v>236488.6</v>
      </c>
    </row>
    <row r="85" spans="1:6" x14ac:dyDescent="0.25">
      <c r="A85" s="13" t="s">
        <v>67</v>
      </c>
      <c r="B85" s="5">
        <v>206675.3</v>
      </c>
      <c r="C85" s="5">
        <v>155061.4</v>
      </c>
      <c r="D85" s="6">
        <f t="shared" si="2"/>
        <v>75.026575502733024</v>
      </c>
      <c r="E85" s="5">
        <v>138181.79999999999</v>
      </c>
      <c r="F85" s="12">
        <f t="shared" si="3"/>
        <v>16879.600000000006</v>
      </c>
    </row>
    <row r="86" spans="1:6" x14ac:dyDescent="0.25">
      <c r="A86" s="11" t="s">
        <v>68</v>
      </c>
      <c r="B86" s="6">
        <f>B87+B88+B89</f>
        <v>29899.5</v>
      </c>
      <c r="C86" s="6">
        <f>C87+C88+C89</f>
        <v>27649.599999999999</v>
      </c>
      <c r="D86" s="6">
        <f t="shared" si="2"/>
        <v>92.475125002090337</v>
      </c>
      <c r="E86" s="6">
        <f>E87+E88+E89</f>
        <v>21351.100000000002</v>
      </c>
      <c r="F86" s="12">
        <f t="shared" si="3"/>
        <v>6298.4999999999964</v>
      </c>
    </row>
    <row r="87" spans="1:6" x14ac:dyDescent="0.25">
      <c r="A87" s="13" t="s">
        <v>69</v>
      </c>
      <c r="B87" s="5">
        <v>19850</v>
      </c>
      <c r="C87" s="5">
        <v>19850</v>
      </c>
      <c r="D87" s="6">
        <f t="shared" si="2"/>
        <v>100</v>
      </c>
      <c r="E87" s="5">
        <v>16689.400000000001</v>
      </c>
      <c r="F87" s="12">
        <f t="shared" si="3"/>
        <v>3160.5999999999985</v>
      </c>
    </row>
    <row r="88" spans="1:6" x14ac:dyDescent="0.25">
      <c r="A88" s="13" t="s">
        <v>70</v>
      </c>
      <c r="B88" s="5">
        <v>0</v>
      </c>
      <c r="C88" s="5">
        <v>0</v>
      </c>
      <c r="D88" s="6">
        <v>0</v>
      </c>
      <c r="E88" s="5">
        <v>4161.7</v>
      </c>
      <c r="F88" s="12">
        <f t="shared" si="3"/>
        <v>-4161.7</v>
      </c>
    </row>
    <row r="89" spans="1:6" ht="31.5" x14ac:dyDescent="0.25">
      <c r="A89" s="13" t="s">
        <v>74</v>
      </c>
      <c r="B89" s="5">
        <v>10049.5</v>
      </c>
      <c r="C89" s="5">
        <v>7799.6</v>
      </c>
      <c r="D89" s="6">
        <f t="shared" si="2"/>
        <v>77.611821483655902</v>
      </c>
      <c r="E89" s="5">
        <v>500</v>
      </c>
      <c r="F89" s="12">
        <f t="shared" si="3"/>
        <v>7299.6</v>
      </c>
    </row>
    <row r="90" spans="1:6" x14ac:dyDescent="0.25">
      <c r="A90" s="11" t="s">
        <v>71</v>
      </c>
      <c r="B90" s="6">
        <f>B91</f>
        <v>15870</v>
      </c>
      <c r="C90" s="6">
        <f>C91</f>
        <v>7030.7</v>
      </c>
      <c r="D90" s="6">
        <f t="shared" si="2"/>
        <v>44.301827347195967</v>
      </c>
      <c r="E90" s="6">
        <f>E91</f>
        <v>12768</v>
      </c>
      <c r="F90" s="12">
        <f t="shared" si="3"/>
        <v>-5737.3</v>
      </c>
    </row>
    <row r="91" spans="1:6" ht="31.5" x14ac:dyDescent="0.25">
      <c r="A91" s="13" t="s">
        <v>72</v>
      </c>
      <c r="B91" s="5">
        <v>15870</v>
      </c>
      <c r="C91" s="5">
        <v>7030.7</v>
      </c>
      <c r="D91" s="6">
        <f t="shared" si="2"/>
        <v>44.301827347195967</v>
      </c>
      <c r="E91" s="5">
        <v>12768</v>
      </c>
      <c r="F91" s="12">
        <f t="shared" si="3"/>
        <v>-5737.3</v>
      </c>
    </row>
    <row r="92" spans="1:6" ht="21" thickBot="1" x14ac:dyDescent="0.3">
      <c r="A92" s="20" t="s">
        <v>1</v>
      </c>
      <c r="B92" s="10">
        <f>B36+B44+B47+B51+B57+B63+B65+B72+B75+B77+B82+B86+B90</f>
        <v>13201983.700000001</v>
      </c>
      <c r="C92" s="10">
        <f>C90+C86+C82+C77+C75+C72+C65+C63+C57+C51+C47+C36</f>
        <v>8387605.6000000006</v>
      </c>
      <c r="D92" s="10">
        <f t="shared" si="2"/>
        <v>63.532918920358917</v>
      </c>
      <c r="E92" s="10">
        <f>E90+E86+E82+E77+E75+E72+E65+E63+E57+E51+E47+E36</f>
        <v>7017401.6000000006</v>
      </c>
      <c r="F92" s="16">
        <f>C92-E92</f>
        <v>1370204</v>
      </c>
    </row>
  </sheetData>
  <mergeCells count="14">
    <mergeCell ref="A32:F32"/>
    <mergeCell ref="A33:A34"/>
    <mergeCell ref="B33:B34"/>
    <mergeCell ref="C33:C34"/>
    <mergeCell ref="D33:D34"/>
    <mergeCell ref="E33:E34"/>
    <mergeCell ref="F33:F34"/>
    <mergeCell ref="A1:F1"/>
    <mergeCell ref="A2:A3"/>
    <mergeCell ref="B2:B3"/>
    <mergeCell ref="C2:C3"/>
    <mergeCell ref="D2:D3"/>
    <mergeCell ref="E2:E3"/>
    <mergeCell ref="F2:F3"/>
  </mergeCells>
  <phoneticPr fontId="6" type="noConversion"/>
  <pageMargins left="0.70866141732283472" right="0.70866141732283472" top="0.74803149606299213" bottom="0" header="0.31496062992125984" footer="0"/>
  <pageSetup paperSize="9" scale="51" fitToHeight="11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2022-10-11T12:11:33Z</cp:lastPrinted>
  <dcterms:created xsi:type="dcterms:W3CDTF">2020-06-10T13:32:47Z</dcterms:created>
  <dcterms:modified xsi:type="dcterms:W3CDTF">2022-10-12T07:18:45Z</dcterms:modified>
</cp:coreProperties>
</file>